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B24" i="3" l="1"/>
  <c r="B3" i="3" l="1"/>
  <c r="C17" i="3"/>
  <c r="C24" i="3" l="1"/>
  <c r="C68" i="3" s="1"/>
  <c r="C3" i="3"/>
  <c r="C55" i="3"/>
  <c r="B55" i="3"/>
  <c r="C27" i="3"/>
  <c r="C66" i="3" s="1"/>
  <c r="B27" i="3"/>
  <c r="B66" i="3" l="1"/>
  <c r="B68" i="3" s="1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<sst xmlns="http://schemas.openxmlformats.org/spreadsheetml/2006/main" count="66" uniqueCount="65">
  <si>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</si>
  <si>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</si>
  <si>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</si>
  <si>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</si>
  <si>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</si>
  <si>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</si>
  <si>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</si>
  <si>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</si>
  <si>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</si>
  <si>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</si>
  <si>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</si>
  <si>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</si>
  <si>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</si>
  <si>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</si>
  <si>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</si>
  <si>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</si>
  <si>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</si>
  <si>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</si>
  <si>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</si>
  <si>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</si>
  <si>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</si>
  <si>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</si>
  <si>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</si>
  <si>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</si>
  <si>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</si>
  <si>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</si>
  <si>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</si>
  <si>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</si>
  <si>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</si>
  <si>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</si>
  <si>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</si>
  <si>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</si>
  <si>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</si>
  <si>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</si>
  <si>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</si>
  <si>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</si>
  <si>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</si>
  <si>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</si>
  <si>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</si>
  <si>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</si>
  <si>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</si>
  <si>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</si>
  <si>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</si>
  <si>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</si>
  <si>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</si>
  <si>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</si>
  <si>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</si>
  <si>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</si>
  <si>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</si>
  <si>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</si>
  <si>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</si>
  <si>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</si>
  <si>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</si>
  <si>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</si>
  <si>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</si>
  <si>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</si>
  <si>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</si>
  <si>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ENCARGADO DE DESPACHO</t>
  </si>
  <si>
    <t>LCP J. Jesús López Ramírez</t>
  </si>
  <si>
    <t>________________________________</t>
  </si>
  <si>
    <t>Lic. Felipe de Jesús Álvarez Esquivel</t>
  </si>
  <si>
    <t>Elabora</t>
  </si>
  <si>
    <t>Autoriza</t>
  </si>
  <si>
    <t>FIDEICOMISO CIUDAD INDUSTRIAL DE LEON
Estado de Actividades
Del 01 de Enero al 31 de Diciembre de 2022
(Cifras en Pesos)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</si>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</sst>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49" zoomScaleNormal="100" workbookViewId="0">
      <selection activeCell="C76" sqref="C75:C76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63</v>
      </c>
      <c r="B1" s="21"/>
      <c r="C1" s="22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9">
        <f>B13+B17</f>
        <v>2921585.76</v>
      </c>
      <c r="C3" s="19">
        <f>C13+C17</f>
        <v>418970.31</v>
      </c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18">
        <v>2765000</v>
      </c>
      <c r="C13" s="17">
        <v>0</v>
      </c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5">
        <v>2765000</v>
      </c>
      <c r="C15" s="11">
        <v>0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B18+B21</f>
        <v>156585.76</v>
      </c>
      <c r="C17" s="16">
        <f>C18</f>
        <v>418970.31</v>
      </c>
      <c r="D17" s="2"/>
    </row>
    <row r="18" spans="1:5" ht="11.25" customHeight="1" x14ac:dyDescent="0.2">
      <c r="A18" s="10" t="s">
        <v>36</v>
      </c>
      <c r="B18" s="15">
        <v>156585.76</v>
      </c>
      <c r="C18" s="15">
        <v>418970.31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5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B17+B13</f>
        <v>2921585.76</v>
      </c>
      <c r="C24" s="16">
        <f>C17</f>
        <v>418970.31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5853855.5999999996</v>
      </c>
      <c r="C27" s="16">
        <f>+C28+C29+C30</f>
        <v>1227799.5299999998</v>
      </c>
      <c r="D27" s="2"/>
    </row>
    <row r="28" spans="1:5" ht="11.25" customHeight="1" x14ac:dyDescent="0.2">
      <c r="A28" s="10" t="s">
        <v>37</v>
      </c>
      <c r="B28" s="15">
        <v>358630.36</v>
      </c>
      <c r="C28" s="15">
        <v>549203.73</v>
      </c>
      <c r="D28" s="2"/>
    </row>
    <row r="29" spans="1:5" ht="11.25" customHeight="1" x14ac:dyDescent="0.2">
      <c r="A29" s="10" t="s">
        <v>16</v>
      </c>
      <c r="B29" s="15">
        <v>482.9</v>
      </c>
      <c r="C29" s="15">
        <v>40729.230000000003</v>
      </c>
      <c r="D29" s="2"/>
    </row>
    <row r="30" spans="1:5" ht="11.25" customHeight="1" x14ac:dyDescent="0.2">
      <c r="A30" s="10" t="s">
        <v>17</v>
      </c>
      <c r="B30" s="15">
        <v>5494742.3399999999</v>
      </c>
      <c r="C30" s="15">
        <v>637866.56999999995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14982.43</v>
      </c>
      <c r="C55" s="16">
        <f>+C56</f>
        <v>24800.14</v>
      </c>
      <c r="D55" s="2"/>
    </row>
    <row r="56" spans="1:4" ht="11.25" customHeight="1" x14ac:dyDescent="0.2">
      <c r="A56" s="10" t="s">
        <v>31</v>
      </c>
      <c r="B56" s="15">
        <v>14982.43</v>
      </c>
      <c r="C56" s="15">
        <v>24800.14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5868838.0299999993</v>
      </c>
      <c r="C66" s="16">
        <f>+C27+C55</f>
        <v>1252599.6699999997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16">
        <f>+B24-B66</f>
        <v>-2947252.2699999996</v>
      </c>
      <c r="C68" s="16">
        <f>+C24-C66</f>
        <v>-833629.35999999964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59</v>
      </c>
      <c r="B74" s="14" t="s">
        <v>59</v>
      </c>
    </row>
    <row r="75" spans="1:8" x14ac:dyDescent="0.2">
      <c r="A75" s="14" t="s">
        <v>57</v>
      </c>
      <c r="B75" s="14" t="s">
        <v>58</v>
      </c>
    </row>
    <row r="76" spans="1:8" x14ac:dyDescent="0.2">
      <c r="A76" s="14" t="s">
        <v>60</v>
      </c>
      <c r="B76" s="14" t="s">
        <v>64</v>
      </c>
    </row>
    <row r="77" spans="1:8" x14ac:dyDescent="0.2">
      <c r="A77" s="14" t="s">
        <v>62</v>
      </c>
      <c r="B77" s="14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2023-02-03T19:02:04Z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